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1009448 - Escola 06 Salas - Povoado Urucuzal\1. Licitação\Nova Licitação 2025 - Repactuação\"/>
    </mc:Choice>
  </mc:AlternateContent>
  <xr:revisionPtr revIDLastSave="0" documentId="13_ncr:1_{DB7DC31D-5FC5-4E15-A0E8-E1A66ADEEDE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FF" sheetId="12" r:id="rId1"/>
  </sheets>
  <definedNames>
    <definedName name="_xlnm.Print_Area" localSheetId="0">CFF!$A$1:$J$75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I63" i="12"/>
  <c r="F64" i="12" l="1"/>
  <c r="G64" i="12" s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<sst xmlns="http://schemas.openxmlformats.org/spreadsheetml/2006/main" count="44" uniqueCount="42">
  <si>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</si>
  <si>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</si>
  <si>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</si>
  <si>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</si>
  <si>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</si>
  <si>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</si>
  <si>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</si>
  <si>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</si>
  <si>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</si>
  <si>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</si>
  <si>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</si>
  <si>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</si>
  <si>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</si>
  <si>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</si>
  <si>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</si>
  <si>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</si>
  <si>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</si>
  <si>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</si>
  <si>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</si>
  <si>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</si>
  <si>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</si>
  <si>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</si>
  <si>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</si>
  <si>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</si>
  <si>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</si>
  <si>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</si>
  <si>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</si>
  <si>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</si>
  <si>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</si>
  <si>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</si>
  <si>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</si>
  <si>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</si>
  <si>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</si>
  <si>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</si>
  <si>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</si>
  <si>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</si>
  <si>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</si>
  <si>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</si>
  <si>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PREFEITURA MUNICIPAL DE PINHEIRO / MA</t>
  </si>
  <si>
    <t>22616 / 2014</t>
  </si>
  <si>
    <t>POVOADO URUCUZAL</t>
  </si>
  <si>
    <t>ESCOLA DE 06 SALAS DE AULA PADRÃO FNDE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</si>
</sst>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0" borderId="18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9</xdr:col>
      <xdr:colOff>2064325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zoomScale="55" zoomScaleSheetLayoutView="55" workbookViewId="0">
      <selection activeCell="O2" sqref="O2"/>
    </sheetView>
  </sheetViews>
  <sheetFormatPr defaultRowHeight="15.75" x14ac:dyDescent="0.25"/>
  <cols>
    <col min="1" max="1" width="15.7109375" customWidth="1"/>
    <col min="2" max="2" width="100.7109375" style="6" customWidth="1"/>
    <col min="3" max="3" width="40.7109375" style="4" customWidth="1"/>
    <col min="4" max="4" width="18.5703125" bestFit="1" customWidth="1"/>
    <col min="5" max="10" width="30.7109375" customWidth="1"/>
  </cols>
  <sheetData>
    <row r="1" spans="1:10" ht="40.15" customHeight="1" x14ac:dyDescent="0.25">
      <c r="A1" s="98" t="s">
        <v>38</v>
      </c>
      <c r="B1" s="99"/>
      <c r="C1" s="99"/>
      <c r="D1" s="99"/>
      <c r="E1" s="99"/>
      <c r="F1" s="100"/>
      <c r="G1" s="35" t="s">
        <v>33</v>
      </c>
      <c r="H1" s="32"/>
      <c r="I1" s="32"/>
      <c r="J1" s="33"/>
    </row>
    <row r="2" spans="1:10" ht="40.15" customHeight="1" x14ac:dyDescent="0.25">
      <c r="A2" s="101"/>
      <c r="B2" s="102"/>
      <c r="C2" s="102"/>
      <c r="D2" s="102"/>
      <c r="E2" s="102"/>
      <c r="F2" s="103"/>
      <c r="G2" s="96">
        <v>1009448</v>
      </c>
      <c r="H2" s="37"/>
      <c r="I2" s="37"/>
      <c r="J2" s="34"/>
    </row>
    <row r="3" spans="1:10" ht="40.15" customHeight="1" x14ac:dyDescent="0.25">
      <c r="A3" s="107" t="s">
        <v>36</v>
      </c>
      <c r="B3" s="108"/>
      <c r="C3" s="108"/>
      <c r="D3" s="108"/>
      <c r="E3" s="108"/>
      <c r="F3" s="109"/>
      <c r="G3" s="96"/>
      <c r="H3" s="37"/>
      <c r="I3" s="37"/>
      <c r="J3" s="34"/>
    </row>
    <row r="4" spans="1:10" ht="40.15" customHeight="1" x14ac:dyDescent="0.25">
      <c r="A4" s="107"/>
      <c r="B4" s="108"/>
      <c r="C4" s="108"/>
      <c r="D4" s="108"/>
      <c r="E4" s="108"/>
      <c r="F4" s="109"/>
      <c r="G4" s="36" t="s">
        <v>34</v>
      </c>
      <c r="H4" s="37"/>
      <c r="I4" s="37"/>
      <c r="J4" s="34"/>
    </row>
    <row r="5" spans="1:10" ht="40.15" customHeight="1" x14ac:dyDescent="0.25">
      <c r="A5" s="110" t="s">
        <v>41</v>
      </c>
      <c r="B5" s="111"/>
      <c r="C5" s="111"/>
      <c r="D5" s="111"/>
      <c r="E5" s="111"/>
      <c r="F5" s="112"/>
      <c r="G5" s="97" t="s">
        <v>39</v>
      </c>
      <c r="H5" s="92" t="s">
        <v>35</v>
      </c>
      <c r="I5" s="92"/>
      <c r="J5" s="93"/>
    </row>
    <row r="6" spans="1:10" ht="40.15" customHeight="1" x14ac:dyDescent="0.25">
      <c r="A6" s="104" t="s">
        <v>37</v>
      </c>
      <c r="B6" s="105"/>
      <c r="C6" s="105"/>
      <c r="D6" s="105"/>
      <c r="E6" s="105"/>
      <c r="F6" s="106"/>
      <c r="G6" s="97"/>
      <c r="H6" s="94" t="s">
        <v>40</v>
      </c>
      <c r="I6" s="94"/>
      <c r="J6" s="95"/>
    </row>
    <row r="7" spans="1:10" s="53" customFormat="1" ht="30" customHeight="1" x14ac:dyDescent="0.25">
      <c r="A7" s="69" t="s">
        <v>0</v>
      </c>
      <c r="B7" s="70" t="s">
        <v>2</v>
      </c>
      <c r="C7" s="71" t="s">
        <v>1</v>
      </c>
      <c r="D7" s="72" t="s">
        <v>3</v>
      </c>
      <c r="E7" s="73" t="s">
        <v>4</v>
      </c>
      <c r="F7" s="74"/>
      <c r="G7" s="74"/>
      <c r="H7" s="74"/>
      <c r="I7" s="74"/>
      <c r="J7" s="75"/>
    </row>
    <row r="8" spans="1:10" s="53" customFormat="1" ht="30" customHeight="1" x14ac:dyDescent="0.25">
      <c r="A8" s="69"/>
      <c r="B8" s="70"/>
      <c r="C8" s="71"/>
      <c r="D8" s="72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25">
      <c r="A9" s="55">
        <v>1</v>
      </c>
      <c r="B9" s="58" t="s">
        <v>30</v>
      </c>
      <c r="C9" s="61">
        <v>25139.33</v>
      </c>
      <c r="D9" s="62">
        <f>C9/C60</f>
        <v>1.2650984261736015E-2</v>
      </c>
      <c r="E9" s="46">
        <v>1</v>
      </c>
      <c r="F9" s="63"/>
      <c r="G9" s="63"/>
      <c r="H9" s="63"/>
      <c r="I9" s="66"/>
      <c r="J9" s="67"/>
    </row>
    <row r="10" spans="1:10" s="2" customFormat="1" ht="18" customHeight="1" x14ac:dyDescent="0.25">
      <c r="A10" s="56"/>
      <c r="B10" s="59"/>
      <c r="C10" s="61"/>
      <c r="D10" s="62"/>
      <c r="E10" s="49"/>
      <c r="F10" s="64"/>
      <c r="G10" s="64"/>
      <c r="H10" s="64"/>
      <c r="I10" s="66"/>
      <c r="J10" s="68"/>
    </row>
    <row r="11" spans="1:10" s="2" customFormat="1" ht="18" customHeight="1" x14ac:dyDescent="0.25">
      <c r="A11" s="57"/>
      <c r="B11" s="60"/>
      <c r="C11" s="61"/>
      <c r="D11" s="62"/>
      <c r="E11" s="47">
        <f>E9*C9</f>
        <v>25139.33</v>
      </c>
      <c r="F11" s="65"/>
      <c r="G11" s="65"/>
      <c r="H11" s="65"/>
      <c r="I11" s="66"/>
      <c r="J11" s="67"/>
    </row>
    <row r="12" spans="1:10" s="2" customFormat="1" ht="18" customHeight="1" x14ac:dyDescent="0.25">
      <c r="A12" s="55">
        <v>2</v>
      </c>
      <c r="B12" s="58" t="s">
        <v>31</v>
      </c>
      <c r="C12" s="61">
        <v>34937.35</v>
      </c>
      <c r="D12" s="62">
        <f>C12/C60</f>
        <v>1.758168833444498E-2</v>
      </c>
      <c r="E12" s="46">
        <v>0.6</v>
      </c>
      <c r="F12" s="46">
        <v>0.4</v>
      </c>
      <c r="G12" s="63"/>
      <c r="H12" s="63"/>
      <c r="I12" s="66"/>
      <c r="J12" s="67"/>
    </row>
    <row r="13" spans="1:10" s="2" customFormat="1" ht="18" customHeight="1" x14ac:dyDescent="0.25">
      <c r="A13" s="56"/>
      <c r="B13" s="59"/>
      <c r="C13" s="61"/>
      <c r="D13" s="62"/>
      <c r="E13" s="49"/>
      <c r="F13" s="49"/>
      <c r="G13" s="64"/>
      <c r="H13" s="64"/>
      <c r="I13" s="66"/>
      <c r="J13" s="68"/>
    </row>
    <row r="14" spans="1:10" s="2" customFormat="1" ht="18" customHeight="1" x14ac:dyDescent="0.25">
      <c r="A14" s="57"/>
      <c r="B14" s="60"/>
      <c r="C14" s="61"/>
      <c r="D14" s="62"/>
      <c r="E14" s="47">
        <f>E12*C12</f>
        <v>20962.41</v>
      </c>
      <c r="F14" s="47">
        <f>F12*C12</f>
        <v>13974.94</v>
      </c>
      <c r="G14" s="65"/>
      <c r="H14" s="65"/>
      <c r="I14" s="66"/>
      <c r="J14" s="67"/>
    </row>
    <row r="15" spans="1:10" s="2" customFormat="1" ht="18" customHeight="1" x14ac:dyDescent="0.25">
      <c r="A15" s="55">
        <v>3</v>
      </c>
      <c r="B15" s="58" t="s">
        <v>32</v>
      </c>
      <c r="C15" s="61">
        <v>297695.08</v>
      </c>
      <c r="D15" s="62">
        <f>C15/C60</f>
        <v>0.14981050695767326</v>
      </c>
      <c r="E15" s="46">
        <v>0.4</v>
      </c>
      <c r="F15" s="46">
        <v>0.4</v>
      </c>
      <c r="G15" s="46">
        <v>0.2</v>
      </c>
      <c r="H15" s="63"/>
      <c r="I15" s="66"/>
      <c r="J15" s="67"/>
    </row>
    <row r="16" spans="1:10" s="2" customFormat="1" ht="18" customHeight="1" x14ac:dyDescent="0.25">
      <c r="A16" s="56"/>
      <c r="B16" s="59"/>
      <c r="C16" s="61"/>
      <c r="D16" s="62"/>
      <c r="E16" s="49"/>
      <c r="F16" s="49"/>
      <c r="G16" s="49"/>
      <c r="H16" s="64"/>
      <c r="I16" s="66"/>
      <c r="J16" s="68"/>
    </row>
    <row r="17" spans="1:10" s="2" customFormat="1" ht="18" customHeight="1" x14ac:dyDescent="0.25">
      <c r="A17" s="57"/>
      <c r="B17" s="60"/>
      <c r="C17" s="61"/>
      <c r="D17" s="62"/>
      <c r="E17" s="47">
        <f>E15*C15</f>
        <v>119078.03200000001</v>
      </c>
      <c r="F17" s="47">
        <f>F15*C15</f>
        <v>119078.03200000001</v>
      </c>
      <c r="G17" s="47">
        <f>G15*C15</f>
        <v>59539.016000000003</v>
      </c>
      <c r="H17" s="65"/>
      <c r="I17" s="66"/>
      <c r="J17" s="67"/>
    </row>
    <row r="18" spans="1:10" s="2" customFormat="1" ht="18" customHeight="1" x14ac:dyDescent="0.25">
      <c r="A18" s="55">
        <v>4</v>
      </c>
      <c r="B18" s="58" t="s">
        <v>14</v>
      </c>
      <c r="C18" s="61">
        <v>280374.67</v>
      </c>
      <c r="D18" s="62">
        <f>C18/C60</f>
        <v>0.14109427488956264</v>
      </c>
      <c r="E18" s="63"/>
      <c r="F18" s="46">
        <v>0.5</v>
      </c>
      <c r="G18" s="46">
        <v>0.3</v>
      </c>
      <c r="H18" s="46">
        <v>0.2</v>
      </c>
      <c r="I18" s="66"/>
      <c r="J18" s="67"/>
    </row>
    <row r="19" spans="1:10" s="2" customFormat="1" ht="18" customHeight="1" x14ac:dyDescent="0.25">
      <c r="A19" s="56"/>
      <c r="B19" s="59"/>
      <c r="C19" s="61"/>
      <c r="D19" s="62"/>
      <c r="E19" s="64"/>
      <c r="F19" s="49"/>
      <c r="G19" s="49"/>
      <c r="H19" s="49"/>
      <c r="I19" s="66"/>
      <c r="J19" s="68"/>
    </row>
    <row r="20" spans="1:10" s="2" customFormat="1" ht="18" customHeight="1" x14ac:dyDescent="0.25">
      <c r="A20" s="57"/>
      <c r="B20" s="60"/>
      <c r="C20" s="61"/>
      <c r="D20" s="62"/>
      <c r="E20" s="65"/>
      <c r="F20" s="47">
        <f>F18*C18</f>
        <v>140187.33499999999</v>
      </c>
      <c r="G20" s="47">
        <f>G18*C18</f>
        <v>84112.400999999998</v>
      </c>
      <c r="H20" s="47">
        <f>H18*C18</f>
        <v>56074.934000000001</v>
      </c>
      <c r="I20" s="66"/>
      <c r="J20" s="67"/>
    </row>
    <row r="21" spans="1:10" s="2" customFormat="1" ht="18" customHeight="1" x14ac:dyDescent="0.25">
      <c r="A21" s="55">
        <v>5</v>
      </c>
      <c r="B21" s="58" t="s">
        <v>22</v>
      </c>
      <c r="C21" s="61">
        <v>127101.46</v>
      </c>
      <c r="D21" s="62">
        <f>C21/C60</f>
        <v>6.3961870507434751E-2</v>
      </c>
      <c r="E21" s="46">
        <v>0.4</v>
      </c>
      <c r="F21" s="46">
        <v>0.4</v>
      </c>
      <c r="G21" s="63"/>
      <c r="H21" s="63"/>
      <c r="I21" s="46">
        <v>0.2</v>
      </c>
      <c r="J21" s="68"/>
    </row>
    <row r="22" spans="1:10" s="2" customFormat="1" ht="18" customHeight="1" x14ac:dyDescent="0.25">
      <c r="A22" s="56"/>
      <c r="B22" s="59"/>
      <c r="C22" s="61"/>
      <c r="D22" s="62"/>
      <c r="E22" s="49"/>
      <c r="F22" s="49"/>
      <c r="G22" s="64"/>
      <c r="H22" s="64"/>
      <c r="I22" s="49"/>
      <c r="J22" s="68"/>
    </row>
    <row r="23" spans="1:10" s="2" customFormat="1" ht="18" customHeight="1" x14ac:dyDescent="0.25">
      <c r="A23" s="57"/>
      <c r="B23" s="60"/>
      <c r="C23" s="61"/>
      <c r="D23" s="62"/>
      <c r="E23" s="47">
        <f>E21*C21</f>
        <v>50840.584000000003</v>
      </c>
      <c r="F23" s="47">
        <f>F21*C21</f>
        <v>50840.584000000003</v>
      </c>
      <c r="G23" s="65"/>
      <c r="H23" s="65"/>
      <c r="I23" s="47">
        <f>I21*C21</f>
        <v>25420.292000000001</v>
      </c>
      <c r="J23" s="68"/>
    </row>
    <row r="24" spans="1:10" s="2" customFormat="1" ht="18" customHeight="1" x14ac:dyDescent="0.25">
      <c r="A24" s="55">
        <v>6</v>
      </c>
      <c r="B24" s="58" t="s">
        <v>25</v>
      </c>
      <c r="C24" s="61">
        <v>130879.84</v>
      </c>
      <c r="D24" s="62">
        <f>C24/C60</f>
        <v>6.5863282594187181E-2</v>
      </c>
      <c r="E24" s="66"/>
      <c r="F24" s="46">
        <v>0.4</v>
      </c>
      <c r="G24" s="46">
        <v>0.4</v>
      </c>
      <c r="H24" s="63"/>
      <c r="I24" s="46">
        <v>0.2</v>
      </c>
      <c r="J24" s="68"/>
    </row>
    <row r="25" spans="1:10" s="2" customFormat="1" ht="18" customHeight="1" x14ac:dyDescent="0.25">
      <c r="A25" s="56"/>
      <c r="B25" s="59"/>
      <c r="C25" s="61"/>
      <c r="D25" s="62"/>
      <c r="E25" s="66"/>
      <c r="F25" s="49"/>
      <c r="G25" s="49"/>
      <c r="H25" s="64"/>
      <c r="I25" s="49"/>
      <c r="J25" s="68"/>
    </row>
    <row r="26" spans="1:10" s="2" customFormat="1" ht="18" customHeight="1" x14ac:dyDescent="0.25">
      <c r="A26" s="57"/>
      <c r="B26" s="60"/>
      <c r="C26" s="61"/>
      <c r="D26" s="62"/>
      <c r="E26" s="66"/>
      <c r="F26" s="47">
        <f>F24*C24</f>
        <v>52351.936000000002</v>
      </c>
      <c r="G26" s="47">
        <f>G24*C24</f>
        <v>52351.936000000002</v>
      </c>
      <c r="H26" s="65"/>
      <c r="I26" s="47">
        <f>I24*C24</f>
        <v>26175.968000000001</v>
      </c>
      <c r="J26" s="68"/>
    </row>
    <row r="27" spans="1:10" s="2" customFormat="1" ht="18" customHeight="1" x14ac:dyDescent="0.25">
      <c r="A27" s="55">
        <v>7</v>
      </c>
      <c r="B27" s="58" t="s">
        <v>15</v>
      </c>
      <c r="C27" s="61">
        <v>161886.38</v>
      </c>
      <c r="D27" s="62">
        <f>C27/C60</f>
        <v>8.1466850770064908E-2</v>
      </c>
      <c r="E27" s="66"/>
      <c r="F27" s="46">
        <v>0.5</v>
      </c>
      <c r="G27" s="46">
        <v>0.5</v>
      </c>
      <c r="H27" s="63"/>
      <c r="I27" s="63"/>
      <c r="J27" s="76"/>
    </row>
    <row r="28" spans="1:10" s="2" customFormat="1" ht="18" customHeight="1" x14ac:dyDescent="0.25">
      <c r="A28" s="56"/>
      <c r="B28" s="59"/>
      <c r="C28" s="61"/>
      <c r="D28" s="62"/>
      <c r="E28" s="66"/>
      <c r="F28" s="49"/>
      <c r="G28" s="49"/>
      <c r="H28" s="64"/>
      <c r="I28" s="64"/>
      <c r="J28" s="77"/>
    </row>
    <row r="29" spans="1:10" s="2" customFormat="1" ht="18" customHeight="1" x14ac:dyDescent="0.25">
      <c r="A29" s="57"/>
      <c r="B29" s="60"/>
      <c r="C29" s="61"/>
      <c r="D29" s="62"/>
      <c r="E29" s="66"/>
      <c r="F29" s="47">
        <f>F27*C27</f>
        <v>80943.19</v>
      </c>
      <c r="G29" s="47">
        <f>G27*C27</f>
        <v>80943.19</v>
      </c>
      <c r="H29" s="65"/>
      <c r="I29" s="65"/>
      <c r="J29" s="78"/>
    </row>
    <row r="30" spans="1:10" s="2" customFormat="1" ht="18" customHeight="1" x14ac:dyDescent="0.25">
      <c r="A30" s="55">
        <v>8</v>
      </c>
      <c r="B30" s="58" t="s">
        <v>16</v>
      </c>
      <c r="C30" s="61">
        <v>116900.08</v>
      </c>
      <c r="D30" s="62">
        <f>C30/C60</f>
        <v>5.8828181668949854E-2</v>
      </c>
      <c r="E30" s="66"/>
      <c r="F30" s="66"/>
      <c r="G30" s="66"/>
      <c r="H30" s="46">
        <v>0.5</v>
      </c>
      <c r="I30" s="46">
        <v>0.5</v>
      </c>
      <c r="J30" s="79"/>
    </row>
    <row r="31" spans="1:10" s="2" customFormat="1" ht="18" customHeight="1" x14ac:dyDescent="0.25">
      <c r="A31" s="56"/>
      <c r="B31" s="59"/>
      <c r="C31" s="61"/>
      <c r="D31" s="62"/>
      <c r="E31" s="66"/>
      <c r="F31" s="66"/>
      <c r="G31" s="66"/>
      <c r="H31" s="49"/>
      <c r="I31" s="49"/>
      <c r="J31" s="80"/>
    </row>
    <row r="32" spans="1:10" s="2" customFormat="1" ht="18" customHeight="1" x14ac:dyDescent="0.25">
      <c r="A32" s="57"/>
      <c r="B32" s="60"/>
      <c r="C32" s="61"/>
      <c r="D32" s="62"/>
      <c r="E32" s="66"/>
      <c r="F32" s="66"/>
      <c r="G32" s="66"/>
      <c r="H32" s="47">
        <f>H30*C30</f>
        <v>58450.04</v>
      </c>
      <c r="I32" s="47">
        <f>I30*C30</f>
        <v>58450.04</v>
      </c>
      <c r="J32" s="81"/>
    </row>
    <row r="33" spans="1:10" s="2" customFormat="1" ht="18" customHeight="1" x14ac:dyDescent="0.25">
      <c r="A33" s="55">
        <v>9</v>
      </c>
      <c r="B33" s="58" t="s">
        <v>17</v>
      </c>
      <c r="C33" s="61">
        <v>241935.44</v>
      </c>
      <c r="D33" s="62">
        <f>C33/$C$60</f>
        <v>0.12175031887469467</v>
      </c>
      <c r="E33" s="66"/>
      <c r="F33" s="66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25">
      <c r="A34" s="56"/>
      <c r="B34" s="59"/>
      <c r="C34" s="61"/>
      <c r="D34" s="62"/>
      <c r="E34" s="66"/>
      <c r="F34" s="66"/>
      <c r="G34" s="49"/>
      <c r="H34" s="49"/>
      <c r="I34" s="49"/>
      <c r="J34" s="77"/>
    </row>
    <row r="35" spans="1:10" s="2" customFormat="1" ht="18" customHeight="1" x14ac:dyDescent="0.25">
      <c r="A35" s="57"/>
      <c r="B35" s="60"/>
      <c r="C35" s="61"/>
      <c r="D35" s="62"/>
      <c r="E35" s="66"/>
      <c r="F35" s="66"/>
      <c r="G35" s="47">
        <f>G33*C33</f>
        <v>48387.088000000003</v>
      </c>
      <c r="H35" s="47">
        <f>H33*C33</f>
        <v>120967.72</v>
      </c>
      <c r="I35" s="47">
        <f>I33*C33</f>
        <v>72580.631999999998</v>
      </c>
      <c r="J35" s="78"/>
    </row>
    <row r="36" spans="1:10" s="2" customFormat="1" ht="18" customHeight="1" x14ac:dyDescent="0.25">
      <c r="A36" s="55">
        <v>10</v>
      </c>
      <c r="B36" s="58" t="s">
        <v>21</v>
      </c>
      <c r="C36" s="61">
        <v>229309.59</v>
      </c>
      <c r="D36" s="62">
        <f>C36/$C$60</f>
        <v>0.11539655249981356</v>
      </c>
      <c r="E36" s="66"/>
      <c r="F36" s="66"/>
      <c r="G36" s="66"/>
      <c r="H36" s="46">
        <v>0.5</v>
      </c>
      <c r="I36" s="46">
        <v>0.5</v>
      </c>
      <c r="J36" s="76"/>
    </row>
    <row r="37" spans="1:10" s="2" customFormat="1" ht="18" customHeight="1" x14ac:dyDescent="0.25">
      <c r="A37" s="56"/>
      <c r="B37" s="59"/>
      <c r="C37" s="61"/>
      <c r="D37" s="62"/>
      <c r="E37" s="66"/>
      <c r="F37" s="66"/>
      <c r="G37" s="66"/>
      <c r="H37" s="49"/>
      <c r="I37" s="49"/>
      <c r="J37" s="77"/>
    </row>
    <row r="38" spans="1:10" s="2" customFormat="1" ht="18" customHeight="1" x14ac:dyDescent="0.25">
      <c r="A38" s="57"/>
      <c r="B38" s="60"/>
      <c r="C38" s="61"/>
      <c r="D38" s="62"/>
      <c r="E38" s="66"/>
      <c r="F38" s="66"/>
      <c r="G38" s="66"/>
      <c r="H38" s="47">
        <f>H36*C36</f>
        <v>114654.795</v>
      </c>
      <c r="I38" s="47">
        <f>I36*C36</f>
        <v>114654.795</v>
      </c>
      <c r="J38" s="78"/>
    </row>
    <row r="39" spans="1:10" s="2" customFormat="1" ht="18" customHeight="1" x14ac:dyDescent="0.25">
      <c r="A39" s="55">
        <v>11</v>
      </c>
      <c r="B39" s="58" t="s">
        <v>26</v>
      </c>
      <c r="C39" s="61">
        <v>146899.45000000001</v>
      </c>
      <c r="D39" s="62">
        <f>C39/$C$60</f>
        <v>7.3924906909121152E-2</v>
      </c>
      <c r="E39" s="66"/>
      <c r="F39" s="66"/>
      <c r="G39" s="46">
        <v>0.25</v>
      </c>
      <c r="H39" s="46">
        <v>0.25</v>
      </c>
      <c r="I39" s="46">
        <v>0.5</v>
      </c>
      <c r="J39" s="68"/>
    </row>
    <row r="40" spans="1:10" s="2" customFormat="1" ht="18" customHeight="1" x14ac:dyDescent="0.25">
      <c r="A40" s="56"/>
      <c r="B40" s="59"/>
      <c r="C40" s="61"/>
      <c r="D40" s="62"/>
      <c r="E40" s="66"/>
      <c r="F40" s="66"/>
      <c r="G40" s="49"/>
      <c r="H40" s="49"/>
      <c r="I40" s="49"/>
      <c r="J40" s="68"/>
    </row>
    <row r="41" spans="1:10" s="2" customFormat="1" ht="18" customHeight="1" x14ac:dyDescent="0.25">
      <c r="A41" s="57"/>
      <c r="B41" s="60"/>
      <c r="C41" s="61"/>
      <c r="D41" s="62"/>
      <c r="E41" s="66"/>
      <c r="F41" s="66"/>
      <c r="G41" s="47">
        <f>G39*C39</f>
        <v>36724.862500000003</v>
      </c>
      <c r="H41" s="47">
        <f>H39*C39</f>
        <v>36724.862500000003</v>
      </c>
      <c r="I41" s="47">
        <f>I39*C39</f>
        <v>73449.725000000006</v>
      </c>
      <c r="J41" s="68"/>
    </row>
    <row r="42" spans="1:10" s="2" customFormat="1" ht="18" customHeight="1" x14ac:dyDescent="0.25">
      <c r="A42" s="55">
        <v>12</v>
      </c>
      <c r="B42" s="58" t="s">
        <v>27</v>
      </c>
      <c r="C42" s="61">
        <v>4912.82</v>
      </c>
      <c r="D42" s="62">
        <f>C42/$C$60</f>
        <v>2.4723017081498162E-3</v>
      </c>
      <c r="E42" s="66"/>
      <c r="F42" s="66"/>
      <c r="G42" s="63"/>
      <c r="H42" s="82"/>
      <c r="I42" s="46">
        <v>1</v>
      </c>
      <c r="J42" s="68"/>
    </row>
    <row r="43" spans="1:10" s="2" customFormat="1" ht="18" customHeight="1" x14ac:dyDescent="0.25">
      <c r="A43" s="56"/>
      <c r="B43" s="59"/>
      <c r="C43" s="61"/>
      <c r="D43" s="62"/>
      <c r="E43" s="66"/>
      <c r="F43" s="66"/>
      <c r="G43" s="64"/>
      <c r="H43" s="83"/>
      <c r="I43" s="49"/>
      <c r="J43" s="68"/>
    </row>
    <row r="44" spans="1:10" s="2" customFormat="1" ht="18" customHeight="1" x14ac:dyDescent="0.25">
      <c r="A44" s="57"/>
      <c r="B44" s="60"/>
      <c r="C44" s="61"/>
      <c r="D44" s="62"/>
      <c r="E44" s="66"/>
      <c r="F44" s="66"/>
      <c r="G44" s="65"/>
      <c r="H44" s="84"/>
      <c r="I44" s="47">
        <f>I42*C42</f>
        <v>4912.82</v>
      </c>
      <c r="J44" s="68"/>
    </row>
    <row r="45" spans="1:10" s="2" customFormat="1" ht="18" customHeight="1" x14ac:dyDescent="0.25">
      <c r="A45" s="55">
        <v>13</v>
      </c>
      <c r="B45" s="58" t="s">
        <v>18</v>
      </c>
      <c r="C45" s="61">
        <v>99195.7</v>
      </c>
      <c r="D45" s="62">
        <f>C45/$C$60</f>
        <v>4.9918722556722361E-2</v>
      </c>
      <c r="E45" s="66"/>
      <c r="F45" s="66"/>
      <c r="G45" s="63"/>
      <c r="H45" s="63"/>
      <c r="I45" s="46">
        <v>0.5</v>
      </c>
      <c r="J45" s="50">
        <v>0.5</v>
      </c>
    </row>
    <row r="46" spans="1:10" s="2" customFormat="1" ht="18" customHeight="1" x14ac:dyDescent="0.25">
      <c r="A46" s="56"/>
      <c r="B46" s="59"/>
      <c r="C46" s="61"/>
      <c r="D46" s="62"/>
      <c r="E46" s="66"/>
      <c r="F46" s="66"/>
      <c r="G46" s="64"/>
      <c r="H46" s="64"/>
      <c r="I46" s="49"/>
      <c r="J46" s="51"/>
    </row>
    <row r="47" spans="1:10" s="2" customFormat="1" ht="18" customHeight="1" x14ac:dyDescent="0.25">
      <c r="A47" s="57"/>
      <c r="B47" s="60"/>
      <c r="C47" s="61"/>
      <c r="D47" s="62"/>
      <c r="E47" s="66"/>
      <c r="F47" s="66"/>
      <c r="G47" s="65"/>
      <c r="H47" s="65"/>
      <c r="I47" s="47">
        <f>I45*C45</f>
        <v>49597.85</v>
      </c>
      <c r="J47" s="48">
        <f>J45*C45</f>
        <v>49597.85</v>
      </c>
    </row>
    <row r="48" spans="1:10" s="2" customFormat="1" ht="18" customHeight="1" x14ac:dyDescent="0.25">
      <c r="A48" s="55">
        <v>14</v>
      </c>
      <c r="B48" s="58" t="s">
        <v>23</v>
      </c>
      <c r="C48" s="61">
        <v>62563.41</v>
      </c>
      <c r="D48" s="62">
        <f>C48/$C$60</f>
        <v>3.14840815276516E-2</v>
      </c>
      <c r="E48" s="66"/>
      <c r="F48" s="66"/>
      <c r="G48" s="66"/>
      <c r="H48" s="46">
        <v>0.4</v>
      </c>
      <c r="I48" s="46">
        <v>0.4</v>
      </c>
      <c r="J48" s="50">
        <v>0.2</v>
      </c>
    </row>
    <row r="49" spans="1:10" s="2" customFormat="1" ht="18" customHeight="1" x14ac:dyDescent="0.25">
      <c r="A49" s="56"/>
      <c r="B49" s="59"/>
      <c r="C49" s="61"/>
      <c r="D49" s="62"/>
      <c r="E49" s="66"/>
      <c r="F49" s="66"/>
      <c r="G49" s="66"/>
      <c r="H49" s="49"/>
      <c r="I49" s="49"/>
      <c r="J49" s="51"/>
    </row>
    <row r="50" spans="1:10" s="2" customFormat="1" ht="18" customHeight="1" x14ac:dyDescent="0.25">
      <c r="A50" s="57"/>
      <c r="B50" s="60"/>
      <c r="C50" s="61"/>
      <c r="D50" s="62"/>
      <c r="E50" s="66"/>
      <c r="F50" s="66"/>
      <c r="G50" s="66"/>
      <c r="H50" s="47">
        <f>H48*C48</f>
        <v>25025.364000000001</v>
      </c>
      <c r="I50" s="47">
        <f>I48*C48</f>
        <v>25025.364000000001</v>
      </c>
      <c r="J50" s="48">
        <f>J48*C48</f>
        <v>12512.682000000001</v>
      </c>
    </row>
    <row r="51" spans="1:10" s="2" customFormat="1" ht="18" customHeight="1" x14ac:dyDescent="0.25">
      <c r="A51" s="55">
        <v>15</v>
      </c>
      <c r="B51" s="58" t="s">
        <v>28</v>
      </c>
      <c r="C51" s="61">
        <v>9952.7099999999991</v>
      </c>
      <c r="D51" s="62">
        <f>C51/$C$60</f>
        <v>5.008549455042065E-3</v>
      </c>
      <c r="E51" s="66"/>
      <c r="F51" s="66"/>
      <c r="G51" s="66"/>
      <c r="H51" s="82"/>
      <c r="I51" s="46">
        <v>1</v>
      </c>
      <c r="J51" s="76"/>
    </row>
    <row r="52" spans="1:10" s="2" customFormat="1" ht="18" customHeight="1" x14ac:dyDescent="0.25">
      <c r="A52" s="56"/>
      <c r="B52" s="59"/>
      <c r="C52" s="61"/>
      <c r="D52" s="62"/>
      <c r="E52" s="66"/>
      <c r="F52" s="66"/>
      <c r="G52" s="66"/>
      <c r="H52" s="83"/>
      <c r="I52" s="49"/>
      <c r="J52" s="77"/>
    </row>
    <row r="53" spans="1:10" s="2" customFormat="1" ht="18" customHeight="1" x14ac:dyDescent="0.25">
      <c r="A53" s="57"/>
      <c r="B53" s="60"/>
      <c r="C53" s="61"/>
      <c r="D53" s="62"/>
      <c r="E53" s="66"/>
      <c r="F53" s="66"/>
      <c r="G53" s="66"/>
      <c r="H53" s="84"/>
      <c r="I53" s="47">
        <f>I51*C51</f>
        <v>9952.7099999999991</v>
      </c>
      <c r="J53" s="78"/>
    </row>
    <row r="54" spans="1:10" s="2" customFormat="1" ht="18" customHeight="1" x14ac:dyDescent="0.25">
      <c r="A54" s="55">
        <v>16</v>
      </c>
      <c r="B54" s="58" t="s">
        <v>29</v>
      </c>
      <c r="C54" s="61">
        <v>13744.49</v>
      </c>
      <c r="D54" s="62">
        <f>C54/$C$60</f>
        <v>6.9167048873453683E-3</v>
      </c>
      <c r="E54" s="66"/>
      <c r="F54" s="66"/>
      <c r="G54" s="66"/>
      <c r="H54" s="82"/>
      <c r="I54" s="46">
        <v>0.4</v>
      </c>
      <c r="J54" s="50">
        <v>0.6</v>
      </c>
    </row>
    <row r="55" spans="1:10" s="2" customFormat="1" ht="18" customHeight="1" x14ac:dyDescent="0.25">
      <c r="A55" s="56"/>
      <c r="B55" s="59"/>
      <c r="C55" s="61"/>
      <c r="D55" s="62"/>
      <c r="E55" s="66"/>
      <c r="F55" s="66"/>
      <c r="G55" s="66"/>
      <c r="H55" s="83"/>
      <c r="I55" s="49"/>
      <c r="J55" s="51"/>
    </row>
    <row r="56" spans="1:10" s="2" customFormat="1" ht="18" customHeight="1" x14ac:dyDescent="0.25">
      <c r="A56" s="57"/>
      <c r="B56" s="60"/>
      <c r="C56" s="61"/>
      <c r="D56" s="62"/>
      <c r="E56" s="66"/>
      <c r="F56" s="66"/>
      <c r="G56" s="66"/>
      <c r="H56" s="84"/>
      <c r="I56" s="47">
        <f>I54*C54</f>
        <v>5497.7960000000003</v>
      </c>
      <c r="J56" s="48">
        <f>J54*C54</f>
        <v>8246.6939999999995</v>
      </c>
    </row>
    <row r="57" spans="1:10" s="2" customFormat="1" ht="18" customHeight="1" x14ac:dyDescent="0.25">
      <c r="A57" s="55">
        <v>17</v>
      </c>
      <c r="B57" s="58" t="s">
        <v>24</v>
      </c>
      <c r="C57" s="61">
        <v>3716.4</v>
      </c>
      <c r="D57" s="62">
        <f>C57/$C$60</f>
        <v>1.8702215974059661E-3</v>
      </c>
      <c r="E57" s="66"/>
      <c r="F57" s="66"/>
      <c r="G57" s="66"/>
      <c r="H57" s="66"/>
      <c r="I57" s="63"/>
      <c r="J57" s="50">
        <v>1</v>
      </c>
    </row>
    <row r="58" spans="1:10" s="2" customFormat="1" ht="18" customHeight="1" x14ac:dyDescent="0.25">
      <c r="A58" s="56"/>
      <c r="B58" s="59"/>
      <c r="C58" s="61"/>
      <c r="D58" s="62"/>
      <c r="E58" s="66"/>
      <c r="F58" s="66"/>
      <c r="G58" s="66"/>
      <c r="H58" s="66"/>
      <c r="I58" s="64"/>
      <c r="J58" s="51"/>
    </row>
    <row r="59" spans="1:10" s="2" customFormat="1" ht="18" customHeight="1" x14ac:dyDescent="0.25">
      <c r="A59" s="57"/>
      <c r="B59" s="60"/>
      <c r="C59" s="61"/>
      <c r="D59" s="62"/>
      <c r="E59" s="66"/>
      <c r="F59" s="66"/>
      <c r="G59" s="66"/>
      <c r="H59" s="66"/>
      <c r="I59" s="65"/>
      <c r="J59" s="48">
        <f>J57*C57</f>
        <v>3716.4</v>
      </c>
    </row>
    <row r="60" spans="1:10" s="2" customFormat="1" ht="50.1" customHeight="1" x14ac:dyDescent="0.2">
      <c r="A60" s="86" t="s">
        <v>12</v>
      </c>
      <c r="B60" s="87"/>
      <c r="C60" s="42">
        <f>SUM(C9:C59)</f>
        <v>1987144.1999999997</v>
      </c>
      <c r="D60" s="43">
        <f>SUM(D9:D59)</f>
        <v>1.0000000000000002</v>
      </c>
      <c r="E60" s="3"/>
      <c r="F60" s="3"/>
      <c r="G60" s="3"/>
      <c r="H60" s="3"/>
      <c r="I60" s="24"/>
      <c r="J60" s="23"/>
    </row>
    <row r="61" spans="1:10" s="7" customFormat="1" ht="39.950000000000003" customHeight="1" x14ac:dyDescent="0.2">
      <c r="A61" s="88" t="s">
        <v>8</v>
      </c>
      <c r="B61" s="89"/>
      <c r="C61" s="89" t="s">
        <v>9</v>
      </c>
      <c r="D61" s="89"/>
      <c r="E61" s="25">
        <f>E23+E17+E14+E11</f>
        <v>216020.35600000003</v>
      </c>
      <c r="F61" s="25">
        <f>F29+F26+F23+F20+F17+F14</f>
        <v>457376.01699999999</v>
      </c>
      <c r="G61" s="25">
        <f>G41+G35+G29+G26+G20+G17</f>
        <v>362058.49350000004</v>
      </c>
      <c r="H61" s="25">
        <f>H50+H41+H38+H35+H32+H20</f>
        <v>411897.71549999999</v>
      </c>
      <c r="I61" s="25">
        <f>I56+I53+I50+I47+I44+I41+I38+I35+I32+I26+I23</f>
        <v>465717.99199999997</v>
      </c>
      <c r="J61" s="26">
        <f>J59+J56+J50+J47</f>
        <v>74073.625999999989</v>
      </c>
    </row>
    <row r="62" spans="1:10" s="7" customFormat="1" ht="39.950000000000003" customHeight="1" x14ac:dyDescent="0.2">
      <c r="A62" s="88"/>
      <c r="B62" s="89"/>
      <c r="C62" s="89" t="s">
        <v>10</v>
      </c>
      <c r="D62" s="89"/>
      <c r="E62" s="25">
        <f>E61</f>
        <v>216020.35600000003</v>
      </c>
      <c r="F62" s="25">
        <f>E62+F61</f>
        <v>673396.37300000002</v>
      </c>
      <c r="G62" s="25">
        <f>F62+G61</f>
        <v>1035454.8665</v>
      </c>
      <c r="H62" s="25">
        <f>G62+H61</f>
        <v>1447352.5819999999</v>
      </c>
      <c r="I62" s="25">
        <f>H62+I61</f>
        <v>1913070.574</v>
      </c>
      <c r="J62" s="44">
        <f>I62+J61</f>
        <v>1987144.2</v>
      </c>
    </row>
    <row r="63" spans="1:10" s="7" customFormat="1" ht="39.950000000000003" customHeight="1" x14ac:dyDescent="0.2">
      <c r="A63" s="88" t="s">
        <v>11</v>
      </c>
      <c r="B63" s="89"/>
      <c r="C63" s="89" t="s">
        <v>9</v>
      </c>
      <c r="D63" s="89"/>
      <c r="E63" s="27">
        <f>E61/C60</f>
        <v>0.10870894824844622</v>
      </c>
      <c r="F63" s="27">
        <f>F61/C60</f>
        <v>0.23016750218730983</v>
      </c>
      <c r="G63" s="27">
        <f>G61/C60</f>
        <v>0.18220041278333002</v>
      </c>
      <c r="H63" s="28">
        <f>H61/C60</f>
        <v>0.20728124083798249</v>
      </c>
      <c r="I63" s="27">
        <f>I61/C60</f>
        <v>0.2343654738292269</v>
      </c>
      <c r="J63" s="29">
        <f>J61/C60</f>
        <v>3.7276422113704681E-2</v>
      </c>
    </row>
    <row r="64" spans="1:10" s="7" customFormat="1" ht="39.950000000000003" customHeight="1" x14ac:dyDescent="0.2">
      <c r="A64" s="90"/>
      <c r="B64" s="91"/>
      <c r="C64" s="91" t="s">
        <v>10</v>
      </c>
      <c r="D64" s="91"/>
      <c r="E64" s="30">
        <f>E63</f>
        <v>0.10870894824844622</v>
      </c>
      <c r="F64" s="30">
        <f t="shared" ref="F64:J64" si="0">E64+F63</f>
        <v>0.33887645043575604</v>
      </c>
      <c r="G64" s="30">
        <f t="shared" si="0"/>
        <v>0.52107686321908608</v>
      </c>
      <c r="H64" s="31">
        <f t="shared" si="0"/>
        <v>0.72835810405706858</v>
      </c>
      <c r="I64" s="31">
        <f t="shared" si="0"/>
        <v>0.96272357788629548</v>
      </c>
      <c r="J64" s="45">
        <f t="shared" si="0"/>
        <v>1.0000000000000002</v>
      </c>
    </row>
    <row r="65" spans="1:10" x14ac:dyDescent="0.25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25">
      <c r="A66" s="12"/>
      <c r="J66" s="5"/>
    </row>
    <row r="67" spans="1:10" x14ac:dyDescent="0.25">
      <c r="A67" s="1"/>
      <c r="J67" s="5"/>
    </row>
    <row r="68" spans="1:10" x14ac:dyDescent="0.25">
      <c r="A68" s="1"/>
      <c r="J68" s="5"/>
    </row>
    <row r="69" spans="1:10" ht="15" x14ac:dyDescent="0.25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25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25">
      <c r="A71" s="15"/>
      <c r="B71" s="40"/>
      <c r="C71" s="39"/>
      <c r="D71" s="41"/>
      <c r="E71" s="85"/>
      <c r="F71" s="85"/>
      <c r="G71" s="41"/>
      <c r="I71" s="41"/>
      <c r="J71" s="16"/>
    </row>
    <row r="72" spans="1:10" x14ac:dyDescent="0.25">
      <c r="A72" s="1"/>
      <c r="E72" s="85"/>
      <c r="F72" s="85"/>
      <c r="J72" s="5"/>
    </row>
    <row r="73" spans="1:10" x14ac:dyDescent="0.25">
      <c r="A73" s="1"/>
      <c r="E73" s="85"/>
      <c r="F73" s="85"/>
      <c r="J73" s="5"/>
    </row>
    <row r="74" spans="1:10" x14ac:dyDescent="0.25">
      <c r="A74" s="1"/>
      <c r="J74" s="5"/>
    </row>
    <row r="75" spans="1:10" ht="16.5" thickBot="1" x14ac:dyDescent="0.3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A9:A11"/>
    <mergeCell ref="B9:B11"/>
    <mergeCell ref="C9:C11"/>
    <mergeCell ref="D9:D11"/>
    <mergeCell ref="G9:G11"/>
    <mergeCell ref="H9:H11"/>
    <mergeCell ref="I9:I11"/>
    <mergeCell ref="J9:J11"/>
    <mergeCell ref="F9:F11"/>
  </mergeCells>
  <printOptions horizontalCentered="1" verticalCentered="1"/>
  <pageMargins left="0.19685039370078741" right="0.19685039370078741" top="0" bottom="0" header="0.31496062992125984" footer="0.31496062992125984"/>
  <pageSetup paperSize="9" scale="3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CFF</vt:lpstr>
      <vt:lpstr>CFF!Area_de_impressao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2025-09-11T19:01:50Z</cp:lastPrinted>
  <dcterms:created xsi:type="dcterms:W3CDTF">2009-06-11T16:57:11Z</dcterms:created>
  <dcterms:modified xsi:type="dcterms:W3CDTF">2025-09-11T19:52:28Z</dcterms:modified>
</cp:coreProperties>
</file>